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4\007\1 výzva\"/>
    </mc:Choice>
  </mc:AlternateContent>
  <xr:revisionPtr revIDLastSave="0" documentId="13_ncr:1_{99255214-E40F-4461-A89A-42C4D1EAEA9B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" i="1" l="1"/>
  <c r="O9" i="1"/>
  <c r="O10" i="1"/>
  <c r="O11" i="1"/>
  <c r="R8" i="1"/>
  <c r="S8" i="1"/>
  <c r="R9" i="1"/>
  <c r="S9" i="1"/>
  <c r="R10" i="1"/>
  <c r="S10" i="1"/>
  <c r="R11" i="1"/>
  <c r="S11" i="1"/>
  <c r="O7" i="1" l="1"/>
  <c r="P14" i="1" s="1"/>
  <c r="S7" i="1" l="1"/>
  <c r="R7" i="1" l="1"/>
  <c r="Q14" i="1" s="1"/>
</calcChain>
</file>

<file path=xl/sharedStrings.xml><?xml version="1.0" encoding="utf-8"?>
<sst xmlns="http://schemas.openxmlformats.org/spreadsheetml/2006/main" count="69" uniqueCount="48">
  <si>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</si>
  <si>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</si>
  <si>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</si>
  <si>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</si>
  <si>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</si>
  <si>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</si>
  <si>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</si>
  <si>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</si>
  <si>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</si>
  <si>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</si>
  <si>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</si>
  <si>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</si>
  <si>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</si>
  <si>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</si>
  <si>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</si>
  <si>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</si>
  <si>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</si>
  <si>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</si>
  <si>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</si>
  <si>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</si>
  <si>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</si>
  <si>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</si>
  <si>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</si>
  <si>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</si>
  <si>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</si>
  <si>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</si>
  <si>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Samostatná faktura</t>
  </si>
  <si>
    <t>V případě, že se dodavatel při předání zboží na některá uvedená tel. čísla nedovolá, bude v takovém případě volat tel. 377 631 320.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</si>
  <si>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</si>
  <si>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</si>
  <si>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</si>
  <si>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Příloha č. 2 Kupní smlouvy - technická specifikace
Laboratorní a měřící technika (III.) 007 - 2024 </t>
  </si>
  <si>
    <t>Digitální laboratorní multimetr pro hromadný sběr dat</t>
  </si>
  <si>
    <t xml:space="preserve">20-kanálový polovodičový diferenční multiplexer modul pro DMM </t>
  </si>
  <si>
    <t xml:space="preserve">40-kanálový diferenční multiplexer modul pro DMM </t>
  </si>
  <si>
    <t>TN02000067/001 NCK II FEIM DP001</t>
  </si>
  <si>
    <t>TN02000067/003 NCK II FEIM DP003</t>
  </si>
  <si>
    <t>FW03010448 OILSENSE</t>
  </si>
  <si>
    <t>FW03010077 InTechTex</t>
  </si>
  <si>
    <t>Ing. Silvan Pretl, Ph.D.,
Tel.: 37763 4560</t>
  </si>
  <si>
    <t>Univerzitní 26,
301 00 Plzeň,
Fakulta elektrotechnická - Katedra materiálů a technologií,
místnost EK 413</t>
  </si>
  <si>
    <r>
      <t xml:space="preserve">Digitální laboratorní multimetr pro hromadný sběr dat
</t>
    </r>
    <r>
      <rPr>
        <b/>
        <sz val="11"/>
        <rFont val="Calibri"/>
        <family val="2"/>
        <charset val="238"/>
        <scheme val="minor"/>
      </rPr>
      <t xml:space="preserve">Nutná kombatibilita s již využívanou měřicí infrastrukturou, jedná se o rozšíření měřicí instrumentace zahrnující i výuku v nově akreditovaných programech! </t>
    </r>
    <r>
      <rPr>
        <sz val="11"/>
        <rFont val="Calibri"/>
        <family val="2"/>
        <charset val="238"/>
        <scheme val="minor"/>
      </rPr>
      <t xml:space="preserve">
Ovládací rozhraní: 5" dotykový barevný displej
Měřicí rozsahy (rozlišení):
  ACV: 100 mV (100 nV) - 750 V (100 µV), 
  DCV: 100 mV (100 nV) - 1000 V (1 mV)
  ACI: 100 µA (100 pA) - 3 A (1 µA)
  DCI: 10 µA (10 pA) - 3 A (1 mA)
  Odpor: 1 Ω (1 µΩ) - 100 MΩ (100 Ω)
  Frekvence: 3 Hz - 300 KHz
  Kapacita: 1 nF (0,1 pF) - 100 µF (10 nF)
  Teplota: -200 až +1820 °C (termočlánky J, K, N, T, E, R, S, B); –200 až +850 °C (RTD); –80 až 150 °C (termistor)
Funkce pro autonomní datalogging dle programovatelného měřicího skriptu s možností zobrazení měřicích dat včetně grafického průběhu na displeji.
Vnitřní paměť pro uživatelsky programovatelné testovací skripty: min. 6 MB
Nutná funkce pro datalogging s využitím rozšiřujících maticových a přepínacích vícekanálových modulů.
2 sloty pro zásuvné rozšiřující moduly </t>
    </r>
    <r>
      <rPr>
        <b/>
        <sz val="11"/>
        <rFont val="Calibri"/>
        <family val="2"/>
        <charset val="238"/>
        <scheme val="minor"/>
      </rPr>
      <t>- nutná plná kompatibilita s moduly Keithley 77##</t>
    </r>
    <r>
      <rPr>
        <sz val="11"/>
        <rFont val="Calibri"/>
        <family val="2"/>
        <charset val="238"/>
        <scheme val="minor"/>
      </rPr>
      <t xml:space="preserve">, připojení až 80 vzorků v jednom měření, rychlost skenování až 800 kanálů/s.
Možnost automatického restartu měřicího skriptu po výpadku napájení.
</t>
    </r>
    <r>
      <rPr>
        <b/>
        <sz val="11"/>
        <rFont val="Calibri"/>
        <family val="2"/>
        <charset val="238"/>
        <scheme val="minor"/>
      </rPr>
      <t>Kompatibilita s datalogovacím softwarem Keithley KickStart.</t>
    </r>
    <r>
      <rPr>
        <sz val="11"/>
        <rFont val="Calibri"/>
        <family val="2"/>
        <charset val="238"/>
        <scheme val="minor"/>
      </rPr>
      <t xml:space="preserve">
Komunikační rozhraní: LAN/LXI, USB.
Max. rozměry: 110 mm výška × 230 mm šířka × 390 mm hloubka.</t>
    </r>
  </si>
  <si>
    <r>
      <t xml:space="preserve">Digitální laboratorní multimetr pro hromadný sběr dat
</t>
    </r>
    <r>
      <rPr>
        <b/>
        <sz val="11"/>
        <rFont val="Calibri"/>
        <family val="2"/>
        <charset val="238"/>
        <scheme val="minor"/>
      </rPr>
      <t xml:space="preserve">Nutná kombatibilita s již využívanou měřicí infrastrukturou, jedná se o rozšíření měřicí instrumentace zahrnující i výuku v nově akreditovaných programech! 
</t>
    </r>
    <r>
      <rPr>
        <sz val="11"/>
        <rFont val="Calibri"/>
        <family val="2"/>
        <charset val="238"/>
        <scheme val="minor"/>
      </rPr>
      <t xml:space="preserve">Ovládací rozhraní: 5" dotykový barevný displej
Měřicí rozsahy (rozlišení):
  ACV: 100 mV (100 nV) - 750 V (100 µV), 
  DCV: 100 mV (100 nV) - 1000 V (1 mV)
  ACI: 100 µA (100 pA) - 3 A (1 µA)
  DCI: 10 µA (10 pA) - 3 A (1 mA)
  Odpor: 1 Ω (1 µΩ) - 100 MΩ (100 Ω)
  Frekvence: 3 Hz - 300 KHz
  Kapacita: 1 nF (0,1 pF) - 100 µF (10 nF)
  Teplota: -200 až +1820 °C (termočlánky J, K, N, T, E, R, S, B); –200 až +850 °C (RTD); –80 až 150 °C (termistor)
Funkce pro autonomní datalogging dle programovatelného měřicího skriptu s možností zobrazení měřicích dat včetně grafického průběhu na displeji.
Vnitřní paměť pro uživatelsky programovatelné testovací skripty: min. 6 MB
Nutná funkce pro datalogging s využitím rozšiřujících maticových a přepínacích vícekanálových modulů.
2 sloty pro zásuvné rozšiřující moduly - </t>
    </r>
    <r>
      <rPr>
        <b/>
        <sz val="11"/>
        <rFont val="Calibri"/>
        <family val="2"/>
        <charset val="238"/>
        <scheme val="minor"/>
      </rPr>
      <t>nutná plná kompatibilita s moduly Keithley 77##</t>
    </r>
    <r>
      <rPr>
        <sz val="11"/>
        <rFont val="Calibri"/>
        <family val="2"/>
        <charset val="238"/>
        <scheme val="minor"/>
      </rPr>
      <t xml:space="preserve">, připojení až 80 vzorků v jednom měření, rychlost skenování až 800 kanálů/s.
Možnost automatického restartu měřicího skriptu po výpadku napájení.
</t>
    </r>
    <r>
      <rPr>
        <b/>
        <sz val="11"/>
        <rFont val="Calibri"/>
        <family val="2"/>
        <charset val="238"/>
        <scheme val="minor"/>
      </rPr>
      <t>Kompatibilita s datalogovacím softwarem Keithley KickStart.</t>
    </r>
    <r>
      <rPr>
        <sz val="11"/>
        <rFont val="Calibri"/>
        <family val="2"/>
        <charset val="238"/>
        <scheme val="minor"/>
      </rPr>
      <t xml:space="preserve">
Komunikační rozhraní: LAN/LXI, USB.
Max. rozměry: 110 mm výška × 230 mm šířka × 390 mm hloubka.
</t>
    </r>
    <r>
      <rPr>
        <i/>
        <sz val="11"/>
        <rFont val="Calibri"/>
        <family val="2"/>
        <charset val="238"/>
        <scheme val="minor"/>
      </rPr>
      <t xml:space="preserve">Pozn.: popis shodný s pol.č. 1 - rozdělení z důvodu samostatné faktury. </t>
    </r>
  </si>
  <si>
    <t>Požadujeme pouze zkrácenou záruku 1 rok</t>
  </si>
  <si>
    <t>Požadujeme pouze zkrácenou záruku 1 rok.</t>
  </si>
  <si>
    <r>
      <t xml:space="preserve">40-kanálový diferenční multiplexer modul pro DMM 
</t>
    </r>
    <r>
      <rPr>
        <b/>
        <sz val="11"/>
        <rFont val="Calibri"/>
        <family val="2"/>
        <charset val="238"/>
        <scheme val="minor"/>
      </rPr>
      <t xml:space="preserve">Nutná kombatibilita s již využívanou měřicí infrastrukturou, jedná se o rozšíření měřicí instrumentace zahrnující i výuku v nově akreditovaných programech! </t>
    </r>
    <r>
      <rPr>
        <sz val="11"/>
        <rFont val="Calibri"/>
        <family val="2"/>
        <charset val="238"/>
        <scheme val="minor"/>
      </rPr>
      <t xml:space="preserve">
počet kanálů: 40 (2-vodičově) / 20 (4-vodičově) + 2 samostatné proudové kanály
vstupní napětí: max. 300 V (kanál 1-40), max. 60 V (kanál 41-42)
vstupní proud: max. 1 A (kanál 1-40), max. 3 A (kanál 41-42)
ofsetový proud: &lt;100 pA
kontaktní odpor: &lt;1 Ω po celou dobu životnosti spínačů
rychlost spínání: &lt;3 ms
typ spínačů: elektromechnické relé
šroubovací svorkovnice pro připojení vodičů
</t>
    </r>
    <r>
      <rPr>
        <b/>
        <sz val="11"/>
        <rFont val="Calibri"/>
        <family val="2"/>
        <charset val="238"/>
        <scheme val="minor"/>
      </rPr>
      <t>Požadujeme pouze zkrácenou záruku 1 rok</t>
    </r>
    <r>
      <rPr>
        <sz val="11"/>
        <rFont val="Calibri"/>
        <family val="2"/>
        <charset val="238"/>
        <scheme val="minor"/>
      </rPr>
      <t>.</t>
    </r>
  </si>
  <si>
    <r>
      <t xml:space="preserve">20-kanálový polovodičový diferenční multiplexer modul pro DMM 
</t>
    </r>
    <r>
      <rPr>
        <b/>
        <sz val="11"/>
        <rFont val="Calibri"/>
        <family val="2"/>
        <charset val="238"/>
        <scheme val="minor"/>
      </rPr>
      <t xml:space="preserve">Nutná kombatibilita s již využívanou měřicí infrastrukturou, jedná se o rozšíření měřicí instrumentace zahrnující i výuku v nově akreditovaných programech! 
</t>
    </r>
    <r>
      <rPr>
        <sz val="11"/>
        <rFont val="Calibri"/>
        <family val="2"/>
        <charset val="238"/>
        <scheme val="minor"/>
      </rPr>
      <t xml:space="preserve">počet kanálů: 20 (2-vodičově) / 10 (4-vodičově)
typ spínačů: polovodičový opticky vázaný FET
max. vstupní signál: 60 VDC, 100 mA
odpor kanálu:  &lt;5 ohm
ofsetový proud: &lt;3 nA
doba sepnutí: &lt;0,5 ms
přeslech mezi kanály: &lt;–40 dB
šroubovací svorkovnice pro připojení vodičů
</t>
    </r>
    <r>
      <rPr>
        <b/>
        <sz val="11"/>
        <rFont val="Calibri"/>
        <family val="2"/>
        <charset val="238"/>
        <scheme val="minor"/>
      </rPr>
      <t>Požadujeme pouze zkrácenou záruku 1 rok</t>
    </r>
    <r>
      <rPr>
        <sz val="11"/>
        <rFont val="Calibri"/>
        <family val="2"/>
        <charset val="238"/>
        <scheme val="minor"/>
      </rPr>
      <t>.</t>
    </r>
  </si>
  <si>
    <t>90 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</si>
</sst>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10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3" fontId="0" fillId="3" borderId="6" xfId="0" applyNumberForma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left" vertical="center" wrapText="1" indent="1"/>
    </xf>
    <xf numFmtId="0" fontId="3" fillId="4" borderId="7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3" borderId="8" xfId="0" applyNumberForma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left" vertical="center" wrapText="1" indent="1"/>
    </xf>
    <xf numFmtId="0" fontId="3" fillId="4" borderId="9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3" borderId="10" xfId="0" applyNumberForma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3" fontId="0" fillId="4" borderId="11" xfId="0" applyNumberForma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left" vertical="center" wrapText="1" indent="1"/>
    </xf>
    <xf numFmtId="0" fontId="3" fillId="4" borderId="11" xfId="0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0" fillId="4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3" fillId="5" borderId="7" xfId="0" applyFont="1" applyFill="1" applyBorder="1" applyAlignment="1" applyProtection="1">
      <alignment horizontal="center" vertical="center" wrapText="1"/>
      <protection locked="0"/>
    </xf>
    <xf numFmtId="0" fontId="13" fillId="5" borderId="9" xfId="0" applyFont="1" applyFill="1" applyBorder="1" applyAlignment="1" applyProtection="1">
      <alignment horizontal="center" vertical="center" wrapText="1"/>
      <protection locked="0"/>
    </xf>
    <xf numFmtId="0" fontId="13" fillId="5" borderId="11" xfId="0" applyFont="1" applyFill="1" applyBorder="1" applyAlignment="1" applyProtection="1">
      <alignment horizontal="center" vertical="center" wrapText="1"/>
      <protection locked="0"/>
    </xf>
    <xf numFmtId="164" fontId="13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2"/>
  <sheetViews>
    <sheetView tabSelected="1" topLeftCell="E1" zoomScale="66" zoomScaleNormal="66" workbookViewId="0">
      <selection activeCell="G7" sqref="G7:G11"/>
    </sheetView>
  </sheetViews>
  <sheetFormatPr defaultRowHeight="15" x14ac:dyDescent="0.25"/>
  <cols>
    <col min="1" max="1" width="1.42578125" customWidth="1"/>
    <col min="2" max="2" width="5.7109375" customWidth="1"/>
    <col min="3" max="3" width="33.42578125" style="1" customWidth="1"/>
    <col min="4" max="4" width="11.7109375" style="2" customWidth="1"/>
    <col min="5" max="5" width="11.140625" style="3" customWidth="1"/>
    <col min="6" max="6" width="160.140625" style="1" customWidth="1"/>
    <col min="7" max="7" width="29.140625" style="4" customWidth="1"/>
    <col min="8" max="8" width="22.85546875" style="4" customWidth="1"/>
    <col min="9" max="9" width="14.28515625" style="1" bestFit="1" customWidth="1"/>
    <col min="10" max="10" width="40.7109375" customWidth="1"/>
    <col min="11" max="11" width="44" customWidth="1"/>
    <col min="12" max="12" width="27.42578125" customWidth="1"/>
    <col min="13" max="13" width="30.5703125" style="4" customWidth="1"/>
    <col min="14" max="14" width="27.57031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29.7109375" style="5" customWidth="1"/>
  </cols>
  <sheetData>
    <row r="1" spans="1:21" ht="39.75" customHeight="1" x14ac:dyDescent="0.25">
      <c r="B1" s="88" t="s">
        <v>31</v>
      </c>
      <c r="C1" s="89"/>
      <c r="D1" s="89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1" customHeight="1" x14ac:dyDescent="0.25">
      <c r="B3" s="14"/>
      <c r="C3" s="12" t="s">
        <v>0</v>
      </c>
      <c r="D3" s="13"/>
      <c r="E3" s="13"/>
      <c r="F3" s="13"/>
      <c r="G3" s="90"/>
      <c r="H3" s="90"/>
      <c r="I3" s="90"/>
      <c r="J3" s="90"/>
      <c r="K3" s="90"/>
      <c r="L3" s="90"/>
      <c r="M3" s="90"/>
      <c r="N3" s="90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29</v>
      </c>
      <c r="K6" s="22" t="s">
        <v>19</v>
      </c>
      <c r="L6" s="74" t="s">
        <v>20</v>
      </c>
      <c r="M6" s="22" t="s">
        <v>21</v>
      </c>
      <c r="N6" s="22" t="s">
        <v>30</v>
      </c>
      <c r="O6" s="22" t="s">
        <v>22</v>
      </c>
      <c r="P6" s="22" t="s">
        <v>6</v>
      </c>
      <c r="Q6" s="24" t="s">
        <v>7</v>
      </c>
      <c r="R6" s="74" t="s">
        <v>8</v>
      </c>
      <c r="S6" s="74" t="s">
        <v>9</v>
      </c>
      <c r="T6" s="22" t="s">
        <v>23</v>
      </c>
      <c r="U6" s="22" t="s">
        <v>24</v>
      </c>
    </row>
    <row r="7" spans="1:21" ht="384" customHeight="1" thickTop="1" x14ac:dyDescent="0.25">
      <c r="A7" s="25"/>
      <c r="B7" s="34">
        <v>1</v>
      </c>
      <c r="C7" s="35" t="s">
        <v>32</v>
      </c>
      <c r="D7" s="36">
        <v>1</v>
      </c>
      <c r="E7" s="37" t="s">
        <v>25</v>
      </c>
      <c r="F7" s="38" t="s">
        <v>41</v>
      </c>
      <c r="G7" s="96"/>
      <c r="H7" s="70" t="s">
        <v>26</v>
      </c>
      <c r="I7" s="37" t="s">
        <v>28</v>
      </c>
      <c r="J7" s="39" t="s">
        <v>35</v>
      </c>
      <c r="K7" s="40"/>
      <c r="L7" s="81" t="s">
        <v>39</v>
      </c>
      <c r="M7" s="81" t="s">
        <v>40</v>
      </c>
      <c r="N7" s="41" t="s">
        <v>47</v>
      </c>
      <c r="O7" s="42">
        <f>D7*P7</f>
        <v>54000</v>
      </c>
      <c r="P7" s="43">
        <v>54000</v>
      </c>
      <c r="Q7" s="99"/>
      <c r="R7" s="44">
        <f>D7*Q7</f>
        <v>0</v>
      </c>
      <c r="S7" s="45" t="str">
        <f t="shared" ref="S7" si="0">IF(ISNUMBER(Q7), IF(Q7&gt;P7,"NEVYHOVUJE","VYHOVUJE")," ")</f>
        <v xml:space="preserve"> </v>
      </c>
      <c r="T7" s="75"/>
      <c r="U7" s="78" t="s">
        <v>13</v>
      </c>
    </row>
    <row r="8" spans="1:21" ht="393.75" customHeight="1" x14ac:dyDescent="0.25">
      <c r="A8" s="25"/>
      <c r="B8" s="46">
        <v>2</v>
      </c>
      <c r="C8" s="47" t="s">
        <v>32</v>
      </c>
      <c r="D8" s="48">
        <v>1</v>
      </c>
      <c r="E8" s="49" t="s">
        <v>25</v>
      </c>
      <c r="F8" s="50" t="s">
        <v>42</v>
      </c>
      <c r="G8" s="97"/>
      <c r="H8" s="71" t="s">
        <v>26</v>
      </c>
      <c r="I8" s="49" t="s">
        <v>28</v>
      </c>
      <c r="J8" s="51" t="s">
        <v>36</v>
      </c>
      <c r="K8" s="52"/>
      <c r="L8" s="82"/>
      <c r="M8" s="82"/>
      <c r="N8" s="53" t="s">
        <v>47</v>
      </c>
      <c r="O8" s="54">
        <f>D8*P8</f>
        <v>54000</v>
      </c>
      <c r="P8" s="55">
        <v>54000</v>
      </c>
      <c r="Q8" s="100"/>
      <c r="R8" s="56">
        <f>D8*Q8</f>
        <v>0</v>
      </c>
      <c r="S8" s="57" t="str">
        <f t="shared" ref="S8:S11" si="1">IF(ISNUMBER(Q8), IF(Q8&gt;P8,"NEVYHOVUJE","VYHOVUJE")," ")</f>
        <v xml:space="preserve"> </v>
      </c>
      <c r="T8" s="76"/>
      <c r="U8" s="79"/>
    </row>
    <row r="9" spans="1:21" ht="398.25" customHeight="1" x14ac:dyDescent="0.25">
      <c r="A9" s="25"/>
      <c r="B9" s="46">
        <v>3</v>
      </c>
      <c r="C9" s="47" t="s">
        <v>32</v>
      </c>
      <c r="D9" s="48">
        <v>1</v>
      </c>
      <c r="E9" s="49" t="s">
        <v>25</v>
      </c>
      <c r="F9" s="50" t="s">
        <v>42</v>
      </c>
      <c r="G9" s="97"/>
      <c r="H9" s="71" t="s">
        <v>26</v>
      </c>
      <c r="I9" s="49" t="s">
        <v>28</v>
      </c>
      <c r="J9" s="51" t="s">
        <v>37</v>
      </c>
      <c r="K9" s="52"/>
      <c r="L9" s="82"/>
      <c r="M9" s="82"/>
      <c r="N9" s="53" t="s">
        <v>47</v>
      </c>
      <c r="O9" s="54">
        <f>D9*P9</f>
        <v>54000</v>
      </c>
      <c r="P9" s="55">
        <v>54000</v>
      </c>
      <c r="Q9" s="100"/>
      <c r="R9" s="56">
        <f>D9*Q9</f>
        <v>0</v>
      </c>
      <c r="S9" s="57" t="str">
        <f t="shared" si="1"/>
        <v xml:space="preserve"> </v>
      </c>
      <c r="T9" s="76"/>
      <c r="U9" s="79"/>
    </row>
    <row r="10" spans="1:21" ht="226.5" customHeight="1" x14ac:dyDescent="0.25">
      <c r="A10" s="25"/>
      <c r="B10" s="46">
        <v>4</v>
      </c>
      <c r="C10" s="47" t="s">
        <v>33</v>
      </c>
      <c r="D10" s="48">
        <v>1</v>
      </c>
      <c r="E10" s="49" t="s">
        <v>25</v>
      </c>
      <c r="F10" s="50" t="s">
        <v>46</v>
      </c>
      <c r="G10" s="97"/>
      <c r="H10" s="71" t="s">
        <v>26</v>
      </c>
      <c r="I10" s="49" t="s">
        <v>28</v>
      </c>
      <c r="J10" s="51" t="s">
        <v>35</v>
      </c>
      <c r="K10" s="69" t="s">
        <v>44</v>
      </c>
      <c r="L10" s="82"/>
      <c r="M10" s="82"/>
      <c r="N10" s="53" t="s">
        <v>47</v>
      </c>
      <c r="O10" s="54">
        <f>D10*P10</f>
        <v>29000</v>
      </c>
      <c r="P10" s="55">
        <v>29000</v>
      </c>
      <c r="Q10" s="100"/>
      <c r="R10" s="56">
        <f>D10*Q10</f>
        <v>0</v>
      </c>
      <c r="S10" s="57" t="str">
        <f t="shared" si="1"/>
        <v xml:space="preserve"> </v>
      </c>
      <c r="T10" s="76"/>
      <c r="U10" s="79"/>
    </row>
    <row r="11" spans="1:21" ht="243.75" customHeight="1" thickBot="1" x14ac:dyDescent="0.3">
      <c r="A11" s="25"/>
      <c r="B11" s="58">
        <v>5</v>
      </c>
      <c r="C11" s="59" t="s">
        <v>34</v>
      </c>
      <c r="D11" s="60">
        <v>1</v>
      </c>
      <c r="E11" s="61" t="s">
        <v>25</v>
      </c>
      <c r="F11" s="62" t="s">
        <v>45</v>
      </c>
      <c r="G11" s="98"/>
      <c r="H11" s="72" t="s">
        <v>26</v>
      </c>
      <c r="I11" s="61" t="s">
        <v>28</v>
      </c>
      <c r="J11" s="63" t="s">
        <v>38</v>
      </c>
      <c r="K11" s="73" t="s">
        <v>43</v>
      </c>
      <c r="L11" s="83"/>
      <c r="M11" s="83"/>
      <c r="N11" s="64" t="s">
        <v>47</v>
      </c>
      <c r="O11" s="65">
        <f>D11*P11</f>
        <v>33000</v>
      </c>
      <c r="P11" s="66">
        <v>33000</v>
      </c>
      <c r="Q11" s="101"/>
      <c r="R11" s="67">
        <f>D11*Q11</f>
        <v>0</v>
      </c>
      <c r="S11" s="68" t="str">
        <f t="shared" si="1"/>
        <v xml:space="preserve"> </v>
      </c>
      <c r="T11" s="77"/>
      <c r="U11" s="80"/>
    </row>
    <row r="12" spans="1:21" ht="16.5" thickTop="1" thickBot="1" x14ac:dyDescent="0.3">
      <c r="C12"/>
      <c r="D12"/>
      <c r="E12"/>
      <c r="F12"/>
      <c r="G12"/>
      <c r="H12"/>
      <c r="I12"/>
      <c r="M12"/>
      <c r="N12"/>
      <c r="O12"/>
    </row>
    <row r="13" spans="1:21" ht="60.75" customHeight="1" thickTop="1" thickBot="1" x14ac:dyDescent="0.3">
      <c r="B13" s="91" t="s">
        <v>10</v>
      </c>
      <c r="C13" s="92"/>
      <c r="D13" s="92"/>
      <c r="E13" s="92"/>
      <c r="F13" s="92"/>
      <c r="G13" s="92"/>
      <c r="H13" s="26"/>
      <c r="I13" s="26"/>
      <c r="J13" s="26"/>
      <c r="K13" s="9"/>
      <c r="L13" s="9"/>
      <c r="M13" s="9"/>
      <c r="N13" s="27"/>
      <c r="O13" s="27"/>
      <c r="P13" s="28" t="s">
        <v>11</v>
      </c>
      <c r="Q13" s="93" t="s">
        <v>12</v>
      </c>
      <c r="R13" s="94"/>
      <c r="S13" s="95"/>
      <c r="T13" s="20"/>
      <c r="U13" s="29"/>
    </row>
    <row r="14" spans="1:21" ht="33" customHeight="1" thickTop="1" thickBot="1" x14ac:dyDescent="0.3">
      <c r="B14" s="84" t="s">
        <v>27</v>
      </c>
      <c r="C14" s="84"/>
      <c r="D14" s="84"/>
      <c r="E14" s="84"/>
      <c r="F14" s="84"/>
      <c r="G14" s="84"/>
      <c r="H14" s="30"/>
      <c r="K14" s="7"/>
      <c r="L14" s="7"/>
      <c r="M14" s="7"/>
      <c r="N14" s="31"/>
      <c r="O14" s="31"/>
      <c r="P14" s="32">
        <f>SUM(O7:O11)</f>
        <v>224000</v>
      </c>
      <c r="Q14" s="85">
        <f>SUM(R7:R11)</f>
        <v>0</v>
      </c>
      <c r="R14" s="86"/>
      <c r="S14" s="87"/>
    </row>
    <row r="15" spans="1:21" ht="14.25" customHeight="1" thickTop="1" x14ac:dyDescent="0.25"/>
    <row r="16" spans="1:21" ht="14.25" customHeight="1" x14ac:dyDescent="0.25"/>
    <row r="17" spans="3:9" ht="14.25" customHeight="1" x14ac:dyDescent="0.25"/>
    <row r="18" spans="3:9" ht="14.25" customHeight="1" x14ac:dyDescent="0.25"/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  <row r="210" spans="3:9" x14ac:dyDescent="0.25">
      <c r="C210"/>
      <c r="E210"/>
      <c r="F210"/>
      <c r="I210"/>
    </row>
    <row r="211" spans="3:9" x14ac:dyDescent="0.25">
      <c r="C211"/>
      <c r="E211"/>
      <c r="F211"/>
      <c r="I211"/>
    </row>
    <row r="212" spans="3:9" x14ac:dyDescent="0.25">
      <c r="C212"/>
      <c r="E212"/>
      <c r="F212"/>
      <c r="I212"/>
    </row>
  </sheetData>
  <sheetProtection algorithmName="SHA-512" hashValue="f0I0pWkJeSWCd6MLOUXJC4NHeCzcp6KlrIpjyU/8W9MChc4DoFB/eZVnL1ahUWpnSJy92qWNzVyNQIo2clCXQQ==" saltValue="+HQBNWffBJ+951TK1AFlmw==" spinCount="100000" sheet="1" objects="1" scenarios="1"/>
  <mergeCells count="10">
    <mergeCell ref="B14:G14"/>
    <mergeCell ref="Q14:S14"/>
    <mergeCell ref="B1:D1"/>
    <mergeCell ref="G3:N3"/>
    <mergeCell ref="B13:G13"/>
    <mergeCell ref="Q13:S13"/>
    <mergeCell ref="T7:T11"/>
    <mergeCell ref="U7:U11"/>
    <mergeCell ref="L7:L11"/>
    <mergeCell ref="M7:M11"/>
  </mergeCells>
  <conditionalFormatting sqref="B7:B11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:D11">
    <cfRule type="containsBlanks" dxfId="6" priority="1">
      <formula>LEN(TRIM(D7))=0</formula>
    </cfRule>
  </conditionalFormatting>
  <conditionalFormatting sqref="G7:G11 Q7:Q11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:G11">
    <cfRule type="notContainsBlanks" dxfId="2" priority="83">
      <formula>LEN(TRIM(G7))&gt;0</formula>
    </cfRule>
  </conditionalFormatting>
  <conditionalFormatting sqref="S7:S11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:I11" xr:uid="{00000000-0002-0000-0000-000000000000}">
      <formula1>"ANO,NE"</formula1>
    </dataValidation>
    <dataValidation type="list" showInputMessage="1" showErrorMessage="1" sqref="E7:E11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2024-02-13T06:10:01Z</cp:lastPrinted>
  <dcterms:created xsi:type="dcterms:W3CDTF">2014-03-05T12:43:32Z</dcterms:created>
  <dcterms:modified xsi:type="dcterms:W3CDTF">2024-02-15T11:36:28Z</dcterms:modified>
</cp:coreProperties>
</file>